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еля\Desktop\ПК 2025\"/>
    </mc:Choice>
  </mc:AlternateContent>
  <bookViews>
    <workbookView xWindow="-15" yWindow="-15" windowWidth="15390" windowHeight="9000"/>
  </bookViews>
  <sheets>
    <sheet name="ОП " sheetId="8" r:id="rId1"/>
  </sheets>
  <calcPr calcId="191029"/>
</workbook>
</file>

<file path=xl/calcChain.xml><?xml version="1.0" encoding="utf-8"?>
<calcChain xmlns="http://schemas.openxmlformats.org/spreadsheetml/2006/main">
  <c r="P35" i="8" l="1"/>
  <c r="Q35" i="8" s="1"/>
  <c r="P36" i="8"/>
  <c r="Q36" i="8" s="1"/>
  <c r="P37" i="8"/>
  <c r="P38" i="8"/>
  <c r="Q37" i="8"/>
  <c r="Q38" i="8"/>
  <c r="O35" i="8"/>
  <c r="O36" i="8"/>
  <c r="O37" i="8"/>
  <c r="O38" i="8"/>
  <c r="Q34" i="8"/>
  <c r="C9" i="8"/>
  <c r="P34" i="8"/>
  <c r="O34" i="8"/>
  <c r="C34" i="8"/>
  <c r="D26" i="8"/>
  <c r="C26" i="8"/>
  <c r="G19" i="8" l="1"/>
  <c r="G9" i="8" s="1"/>
  <c r="O20" i="8" l="1"/>
  <c r="O28" i="8"/>
  <c r="P28" i="8"/>
  <c r="P29" i="8"/>
  <c r="P30" i="8"/>
  <c r="P31" i="8"/>
  <c r="P32" i="8"/>
  <c r="P33" i="8"/>
  <c r="O29" i="8"/>
  <c r="O30" i="8"/>
  <c r="O31" i="8"/>
  <c r="O32" i="8"/>
  <c r="O33" i="8"/>
  <c r="P27" i="8"/>
  <c r="O27" i="8"/>
  <c r="P21" i="8"/>
  <c r="P22" i="8"/>
  <c r="P23" i="8"/>
  <c r="P24" i="8"/>
  <c r="P25" i="8"/>
  <c r="O21" i="8"/>
  <c r="O22" i="8"/>
  <c r="O23" i="8"/>
  <c r="O24" i="8"/>
  <c r="O25" i="8"/>
  <c r="P20" i="8"/>
  <c r="P12" i="8"/>
  <c r="P13" i="8"/>
  <c r="P14" i="8"/>
  <c r="P15" i="8"/>
  <c r="P16" i="8"/>
  <c r="P17" i="8"/>
  <c r="P18" i="8"/>
  <c r="O12" i="8"/>
  <c r="O13" i="8"/>
  <c r="O14" i="8"/>
  <c r="O15" i="8"/>
  <c r="O16" i="8"/>
  <c r="O17" i="8"/>
  <c r="O18" i="8"/>
  <c r="P11" i="8"/>
  <c r="O11" i="8"/>
  <c r="N19" i="8"/>
  <c r="M19" i="8"/>
  <c r="N10" i="8"/>
  <c r="M10" i="8"/>
  <c r="M9" i="8" s="1"/>
  <c r="N9" i="8" l="1"/>
  <c r="O10" i="8"/>
  <c r="Q12" i="8"/>
  <c r="P10" i="8"/>
  <c r="D10" i="8"/>
  <c r="E10" i="8"/>
  <c r="F10" i="8"/>
  <c r="J10" i="8"/>
  <c r="L10" i="8"/>
  <c r="C10" i="8"/>
  <c r="Q29" i="8"/>
  <c r="Q32" i="8"/>
  <c r="Q33" i="8"/>
  <c r="Q27" i="8"/>
  <c r="Q28" i="8"/>
  <c r="Q31" i="8"/>
  <c r="Q11" i="8"/>
  <c r="Q13" i="8"/>
  <c r="Q14" i="8"/>
  <c r="Q18" i="8"/>
  <c r="Q24" i="8"/>
  <c r="Q25" i="8"/>
  <c r="P26" i="8"/>
  <c r="O26" i="8"/>
  <c r="D19" i="8"/>
  <c r="E19" i="8"/>
  <c r="F19" i="8"/>
  <c r="H19" i="8"/>
  <c r="H9" i="8" s="1"/>
  <c r="I19" i="8"/>
  <c r="I9" i="8" s="1"/>
  <c r="J19" i="8"/>
  <c r="K19" i="8"/>
  <c r="K9" i="8" s="1"/>
  <c r="L19" i="8"/>
  <c r="C19" i="8"/>
  <c r="P19" i="8" l="1"/>
  <c r="P9" i="8" s="1"/>
  <c r="F9" i="8"/>
  <c r="O19" i="8"/>
  <c r="O9" i="8" s="1"/>
  <c r="Q15" i="8"/>
  <c r="J9" i="8"/>
  <c r="E9" i="8"/>
  <c r="Q21" i="8"/>
  <c r="Q20" i="8"/>
  <c r="D9" i="8"/>
  <c r="Q30" i="8"/>
  <c r="L9" i="8"/>
  <c r="Q16" i="8"/>
  <c r="Q17" i="8"/>
  <c r="Q26" i="8"/>
  <c r="Q23" i="8"/>
  <c r="Q22" i="8"/>
  <c r="Q9" i="8" l="1"/>
  <c r="Q10" i="8"/>
  <c r="Q19" i="8"/>
</calcChain>
</file>

<file path=xl/sharedStrings.xml><?xml version="1.0" encoding="utf-8"?>
<sst xmlns="http://schemas.openxmlformats.org/spreadsheetml/2006/main" count="82" uniqueCount="65">
  <si>
    <t>Наименование направлений подготовки и специальностей</t>
  </si>
  <si>
    <t>Всего:</t>
  </si>
  <si>
    <t>Техническая эксплуатация транспортного радиооборудования</t>
  </si>
  <si>
    <t>Судовождение</t>
  </si>
  <si>
    <t>Эксплуатация судового электрооборудования и средств автоматики</t>
  </si>
  <si>
    <t xml:space="preserve">Эксплуатация судовых энергетических установок </t>
  </si>
  <si>
    <t>Коды</t>
  </si>
  <si>
    <t>Строительство</t>
  </si>
  <si>
    <t>Кораблестроение, океанотехника и системотехника объктов морской инфраструктуры</t>
  </si>
  <si>
    <t>Эксплуатация транспортно-технологических машин и комплексов</t>
  </si>
  <si>
    <t>Технология транспортных процессов</t>
  </si>
  <si>
    <t>Техносферная безопасность</t>
  </si>
  <si>
    <t>Управление водным транспортом гидрографическое обеспечение судоходства</t>
  </si>
  <si>
    <t>Бакалавриат</t>
  </si>
  <si>
    <t>Специалитет</t>
  </si>
  <si>
    <t>08.03.01</t>
  </si>
  <si>
    <t>20.03.01</t>
  </si>
  <si>
    <t>23.03.01</t>
  </si>
  <si>
    <t>23.03.03</t>
  </si>
  <si>
    <t>26.03.01</t>
  </si>
  <si>
    <t>26.03.02</t>
  </si>
  <si>
    <t>25.05.03</t>
  </si>
  <si>
    <t>26.05.05</t>
  </si>
  <si>
    <t>26.05.06</t>
  </si>
  <si>
    <t>26.05.07</t>
  </si>
  <si>
    <t>ИТОГО</t>
  </si>
  <si>
    <t>ОФО</t>
  </si>
  <si>
    <t>ЗФО</t>
  </si>
  <si>
    <t>09.03.02</t>
  </si>
  <si>
    <t xml:space="preserve">Информационные системы и технологии </t>
  </si>
  <si>
    <t>26.05.01</t>
  </si>
  <si>
    <t>Водные пути, порты и гидротехнические сооружения</t>
  </si>
  <si>
    <t>26.03.03</t>
  </si>
  <si>
    <t>ВСЕГО</t>
  </si>
  <si>
    <t>Экономика</t>
  </si>
  <si>
    <t>Проектирование и постройка кораблей, судов и объектов океанотехники</t>
  </si>
  <si>
    <t>Магистратура</t>
  </si>
  <si>
    <t>08.04.01</t>
  </si>
  <si>
    <t>20.04.01</t>
  </si>
  <si>
    <t>23.04.01</t>
  </si>
  <si>
    <t>23.04.03</t>
  </si>
  <si>
    <t>26.04.02</t>
  </si>
  <si>
    <t>Кораблестроение, океанотехника и системотехника объектов морской инфраструктуры</t>
  </si>
  <si>
    <t>38.04.01</t>
  </si>
  <si>
    <t>10.05.03</t>
  </si>
  <si>
    <t>Информационная безопасность автоматизированных систем</t>
  </si>
  <si>
    <t xml:space="preserve">          Приложение №3</t>
  </si>
  <si>
    <t>Самарский филиал ФГБОУ ВО "ВГУВТ имени адмирала М.П. Лазарева"</t>
  </si>
  <si>
    <t>ИМРФ им. Героя Советского Союза М.П.Девятаева - Казанский филиал ФГБОУ ВО "ВГУВТ имени адмирала М.П. Лазарева"</t>
  </si>
  <si>
    <t>Пермский филиал ФГБОУ ВО "ВГУВТ имени адмирала М.П. Лазарева"</t>
  </si>
  <si>
    <t>Уфимский филиал ФГБОУ ВО "ВГУВТ имени адмирала М.П. Лазарева"</t>
  </si>
  <si>
    <t>Квота приема на целевое обучение в соответствии с распоряжением Правительства Российской Федерации от 18 февраля 2025 г. N 378-р по образовательным программам высшего образования (программам бакалавриата, программам магистратуры, программам специалитета), за счет бюджетных ассигнований федерального бюджета в Федеральном государственном бюджетном образовательном учреждение высшего  образования "Волжский государственный университет водного транспорта имени адмирала М.П. Лазарева" на 2025/26 учебный год.</t>
  </si>
  <si>
    <t xml:space="preserve">Каспийский институт морского и речного транспорта им. ген.-адм.Ф.М.Апраксина-филиал ФГБОУ ВО "ВГУВТ имени адмирала М.П. Лазарева"      </t>
  </si>
  <si>
    <t>Юриспруденция</t>
  </si>
  <si>
    <t>40.04.01</t>
  </si>
  <si>
    <t xml:space="preserve">ФГБОУ ВО "ВГУВТ имени адмирала М.П. Лазарева" </t>
  </si>
  <si>
    <t>Аспирантура</t>
  </si>
  <si>
    <t>2.3</t>
  </si>
  <si>
    <t>2.5</t>
  </si>
  <si>
    <t>2.9</t>
  </si>
  <si>
    <t>5.2</t>
  </si>
  <si>
    <t>Машиностроение</t>
  </si>
  <si>
    <t>Транспортные системы</t>
  </si>
  <si>
    <t>Информационные технологии и телекоммуникации</t>
  </si>
  <si>
    <t xml:space="preserve">                                                                  к приказу ФГБОУ ВО "ВГУВТ" от 20.03.2025 № 154-с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</si>
</sst>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2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" fontId="4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justify" vertical="top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Border="1"/>
    <xf numFmtId="0" fontId="5" fillId="0" borderId="0" xfId="0" applyFont="1" applyAlignment="1">
      <alignment horizontal="justify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0EDB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D1" zoomScale="85" zoomScaleNormal="85" workbookViewId="0">
      <selection activeCell="I2" sqref="I2:Q2"/>
    </sheetView>
  </sheetViews>
  <sheetFormatPr defaultRowHeight="12.75" x14ac:dyDescent="0.2"/>
  <cols>
    <col min="1" max="1" width="14.7109375" customWidth="1"/>
    <col min="2" max="2" width="88.42578125" customWidth="1"/>
    <col min="3" max="3" width="14.28515625" customWidth="1"/>
    <col min="4" max="4" width="11.42578125" customWidth="1"/>
    <col min="5" max="5" width="11.5703125" customWidth="1"/>
    <col min="6" max="8" width="12.5703125" customWidth="1"/>
    <col min="9" max="9" width="12.7109375" customWidth="1"/>
    <col min="10" max="10" width="13.42578125" customWidth="1"/>
    <col min="11" max="11" width="12.42578125" customWidth="1"/>
    <col min="12" max="14" width="12" customWidth="1"/>
    <col min="15" max="15" width="18.140625" customWidth="1"/>
    <col min="16" max="16" width="16.5703125" customWidth="1"/>
    <col min="17" max="17" width="35.5703125" customWidth="1"/>
  </cols>
  <sheetData>
    <row r="1" spans="1:21" ht="28.15" customHeight="1" x14ac:dyDescent="0.2">
      <c r="B1" s="17"/>
      <c r="C1" s="2"/>
      <c r="D1" s="2"/>
      <c r="E1" s="2"/>
      <c r="F1" s="2"/>
      <c r="G1" s="15"/>
      <c r="H1" s="15"/>
      <c r="I1" s="17" t="s">
        <v>46</v>
      </c>
      <c r="J1" s="17"/>
      <c r="K1" s="17"/>
      <c r="L1" s="17"/>
      <c r="M1" s="17"/>
      <c r="N1" s="17"/>
      <c r="O1" s="17"/>
      <c r="P1" s="17"/>
      <c r="Q1" s="17"/>
      <c r="R1" s="15"/>
      <c r="S1" s="15"/>
      <c r="T1" s="15"/>
      <c r="U1" s="15"/>
    </row>
    <row r="2" spans="1:21" ht="37.5" customHeight="1" x14ac:dyDescent="0.2">
      <c r="B2" s="17"/>
      <c r="C2" s="2"/>
      <c r="D2" s="2"/>
      <c r="E2" s="2"/>
      <c r="F2" s="2"/>
      <c r="G2" s="15"/>
      <c r="H2" s="15"/>
      <c r="I2" s="17" t="s">
        <v>64</v>
      </c>
      <c r="J2" s="17"/>
      <c r="K2" s="17"/>
      <c r="L2" s="17"/>
      <c r="M2" s="17"/>
      <c r="N2" s="17"/>
      <c r="O2" s="17"/>
      <c r="P2" s="17"/>
      <c r="Q2" s="17"/>
      <c r="R2" s="15"/>
      <c r="S2" s="15"/>
      <c r="T2" s="15"/>
      <c r="U2" s="15"/>
    </row>
    <row r="3" spans="1:21" ht="30.75" customHeight="1" x14ac:dyDescent="0.2">
      <c r="B3" s="17"/>
      <c r="C3" s="2"/>
      <c r="D3" s="2"/>
      <c r="E3" s="2"/>
      <c r="F3" s="2"/>
      <c r="G3" s="2"/>
      <c r="H3" s="2"/>
    </row>
    <row r="4" spans="1:21" ht="69.75" customHeight="1" x14ac:dyDescent="0.2">
      <c r="A4" s="23" t="s">
        <v>51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21" ht="18.75" customHeight="1" x14ac:dyDescent="0.2">
      <c r="A6" s="24" t="s">
        <v>6</v>
      </c>
      <c r="B6" s="27" t="s">
        <v>0</v>
      </c>
      <c r="C6" s="30" t="s">
        <v>55</v>
      </c>
      <c r="D6" s="31"/>
      <c r="E6" s="30" t="s">
        <v>52</v>
      </c>
      <c r="F6" s="31"/>
      <c r="G6" s="30" t="s">
        <v>47</v>
      </c>
      <c r="H6" s="31"/>
      <c r="I6" s="30" t="s">
        <v>48</v>
      </c>
      <c r="J6" s="31"/>
      <c r="K6" s="30" t="s">
        <v>49</v>
      </c>
      <c r="L6" s="31"/>
      <c r="M6" s="30" t="s">
        <v>50</v>
      </c>
      <c r="N6" s="31"/>
      <c r="O6" s="34" t="s">
        <v>25</v>
      </c>
      <c r="P6" s="35"/>
      <c r="Q6" s="27" t="s">
        <v>33</v>
      </c>
    </row>
    <row r="7" spans="1:21" ht="165.75" customHeight="1" x14ac:dyDescent="0.2">
      <c r="A7" s="25"/>
      <c r="B7" s="28"/>
      <c r="C7" s="32"/>
      <c r="D7" s="33"/>
      <c r="E7" s="32"/>
      <c r="F7" s="33"/>
      <c r="G7" s="32"/>
      <c r="H7" s="33"/>
      <c r="I7" s="32"/>
      <c r="J7" s="33"/>
      <c r="K7" s="32"/>
      <c r="L7" s="33"/>
      <c r="M7" s="32"/>
      <c r="N7" s="33"/>
      <c r="O7" s="36"/>
      <c r="P7" s="37"/>
      <c r="Q7" s="28"/>
    </row>
    <row r="8" spans="1:21" ht="28.5" customHeight="1" x14ac:dyDescent="0.2">
      <c r="A8" s="26"/>
      <c r="B8" s="29"/>
      <c r="C8" s="16" t="s">
        <v>26</v>
      </c>
      <c r="D8" s="16" t="s">
        <v>27</v>
      </c>
      <c r="E8" s="16" t="s">
        <v>26</v>
      </c>
      <c r="F8" s="16" t="s">
        <v>27</v>
      </c>
      <c r="G8" s="16" t="s">
        <v>26</v>
      </c>
      <c r="H8" s="16" t="s">
        <v>27</v>
      </c>
      <c r="I8" s="16" t="s">
        <v>26</v>
      </c>
      <c r="J8" s="16" t="s">
        <v>27</v>
      </c>
      <c r="K8" s="16" t="s">
        <v>26</v>
      </c>
      <c r="L8" s="16" t="s">
        <v>27</v>
      </c>
      <c r="M8" s="16" t="s">
        <v>26</v>
      </c>
      <c r="N8" s="16" t="s">
        <v>27</v>
      </c>
      <c r="O8" s="16" t="s">
        <v>26</v>
      </c>
      <c r="P8" s="16" t="s">
        <v>27</v>
      </c>
      <c r="Q8" s="29"/>
    </row>
    <row r="9" spans="1:21" ht="18.75" x14ac:dyDescent="0.2">
      <c r="A9" s="21" t="s">
        <v>1</v>
      </c>
      <c r="B9" s="22"/>
      <c r="C9" s="1">
        <f>SUM(C10,C19,C26,C34)</f>
        <v>79</v>
      </c>
      <c r="D9" s="1">
        <f t="shared" ref="D9:P9" si="0">SUM(D10,D19,D26)</f>
        <v>19</v>
      </c>
      <c r="E9" s="1">
        <f t="shared" si="0"/>
        <v>13</v>
      </c>
      <c r="F9" s="1">
        <f t="shared" si="0"/>
        <v>7</v>
      </c>
      <c r="G9" s="1">
        <f t="shared" si="0"/>
        <v>0</v>
      </c>
      <c r="H9" s="1">
        <f t="shared" si="0"/>
        <v>2</v>
      </c>
      <c r="I9" s="1">
        <f t="shared" si="0"/>
        <v>3</v>
      </c>
      <c r="J9" s="1">
        <f t="shared" si="0"/>
        <v>10</v>
      </c>
      <c r="K9" s="1">
        <f t="shared" si="0"/>
        <v>4</v>
      </c>
      <c r="L9" s="1">
        <f t="shared" si="0"/>
        <v>6</v>
      </c>
      <c r="M9" s="1">
        <f>M10+M19+M26</f>
        <v>0</v>
      </c>
      <c r="N9" s="1">
        <f>N10+N19+N26</f>
        <v>1</v>
      </c>
      <c r="O9" s="1">
        <f>SUM(O10,O19,O26,O34)</f>
        <v>101</v>
      </c>
      <c r="P9" s="1">
        <f t="shared" si="0"/>
        <v>45</v>
      </c>
      <c r="Q9" s="1">
        <f>SUM(O9,P9)</f>
        <v>146</v>
      </c>
    </row>
    <row r="10" spans="1:21" ht="24.6" customHeight="1" x14ac:dyDescent="0.2">
      <c r="A10" s="4"/>
      <c r="B10" s="5" t="s">
        <v>13</v>
      </c>
      <c r="C10" s="1">
        <f>SUM(C11,C12,C13,C14,C15,C16,C17,C18,)</f>
        <v>13</v>
      </c>
      <c r="D10" s="1">
        <f t="shared" ref="D10:L10" si="1">SUM(D11,D12,D13,D14,D15,D16,D17,D18,)</f>
        <v>2</v>
      </c>
      <c r="E10" s="1">
        <f t="shared" si="1"/>
        <v>1</v>
      </c>
      <c r="F10" s="1">
        <f t="shared" si="1"/>
        <v>1</v>
      </c>
      <c r="G10" s="1"/>
      <c r="H10" s="1"/>
      <c r="I10" s="1"/>
      <c r="J10" s="1">
        <f t="shared" si="1"/>
        <v>5</v>
      </c>
      <c r="K10" s="1"/>
      <c r="L10" s="1">
        <f t="shared" si="1"/>
        <v>2</v>
      </c>
      <c r="M10" s="1">
        <f>SUM(M11:M18)</f>
        <v>0</v>
      </c>
      <c r="N10" s="1">
        <f>SUM(N11:N18)</f>
        <v>0</v>
      </c>
      <c r="O10" s="1">
        <f>SUM(O11,O12,O13,O14,O15,O16,O17,O18,)</f>
        <v>16</v>
      </c>
      <c r="P10" s="1">
        <f>SUM(P11,P12,P13,P14,P15,P16,P17,P18,)</f>
        <v>10</v>
      </c>
      <c r="Q10" s="1">
        <f t="shared" ref="Q10" si="2">SUM(O10,P10)</f>
        <v>26</v>
      </c>
    </row>
    <row r="11" spans="1:21" ht="24.6" customHeight="1" x14ac:dyDescent="0.2">
      <c r="A11" s="6" t="s">
        <v>15</v>
      </c>
      <c r="B11" s="7" t="s">
        <v>7</v>
      </c>
      <c r="C11" s="3">
        <v>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">
        <f>SUM(C11,E11,G11,I11,K11,M11)</f>
        <v>2</v>
      </c>
      <c r="P11" s="1">
        <f>SUM(D11,F11,H11,J11,L11,N11)</f>
        <v>0</v>
      </c>
      <c r="Q11" s="1">
        <f>SUM(O11,P11)</f>
        <v>2</v>
      </c>
    </row>
    <row r="12" spans="1:21" ht="24.6" customHeight="1" x14ac:dyDescent="0.2">
      <c r="A12" s="8" t="s">
        <v>28</v>
      </c>
      <c r="B12" s="9" t="s">
        <v>29</v>
      </c>
      <c r="C12" s="3">
        <v>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">
        <f t="shared" ref="O12:O18" si="3">SUM(C12,E12,G12,I12,K12,M12)</f>
        <v>5</v>
      </c>
      <c r="P12" s="1">
        <f t="shared" ref="P12:P18" si="4">SUM(D12,F12,H12,J12,L12,N12)</f>
        <v>0</v>
      </c>
      <c r="Q12" s="1">
        <f t="shared" ref="Q12:Q33" si="5">SUM(O12,P12)</f>
        <v>5</v>
      </c>
    </row>
    <row r="13" spans="1:21" ht="24.6" customHeight="1" x14ac:dyDescent="0.2">
      <c r="A13" s="6" t="s">
        <v>16</v>
      </c>
      <c r="B13" s="7" t="s">
        <v>11</v>
      </c>
      <c r="C13" s="3">
        <v>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">
        <f t="shared" si="3"/>
        <v>1</v>
      </c>
      <c r="P13" s="1">
        <f t="shared" si="4"/>
        <v>0</v>
      </c>
      <c r="Q13" s="1">
        <f t="shared" si="5"/>
        <v>1</v>
      </c>
    </row>
    <row r="14" spans="1:21" ht="24.6" customHeight="1" x14ac:dyDescent="0.2">
      <c r="A14" s="6" t="s">
        <v>17</v>
      </c>
      <c r="B14" s="7" t="s">
        <v>10</v>
      </c>
      <c r="C14" s="3">
        <v>2</v>
      </c>
      <c r="D14" s="3">
        <v>1</v>
      </c>
      <c r="E14" s="3">
        <v>1</v>
      </c>
      <c r="F14" s="3">
        <v>1</v>
      </c>
      <c r="G14" s="3"/>
      <c r="H14" s="3"/>
      <c r="I14" s="3">
        <v>1</v>
      </c>
      <c r="J14" s="3"/>
      <c r="K14" s="3">
        <v>1</v>
      </c>
      <c r="L14" s="3">
        <v>1</v>
      </c>
      <c r="M14" s="3"/>
      <c r="N14" s="3"/>
      <c r="O14" s="1">
        <f t="shared" si="3"/>
        <v>5</v>
      </c>
      <c r="P14" s="1">
        <f t="shared" si="4"/>
        <v>3</v>
      </c>
      <c r="Q14" s="1">
        <f t="shared" si="5"/>
        <v>8</v>
      </c>
    </row>
    <row r="15" spans="1:21" ht="24.6" customHeight="1" x14ac:dyDescent="0.2">
      <c r="A15" s="6" t="s">
        <v>18</v>
      </c>
      <c r="B15" s="7" t="s">
        <v>9</v>
      </c>
      <c r="C15" s="3">
        <v>1</v>
      </c>
      <c r="D15" s="3">
        <v>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1">
        <f t="shared" si="3"/>
        <v>1</v>
      </c>
      <c r="P15" s="1">
        <f t="shared" si="4"/>
        <v>1</v>
      </c>
      <c r="Q15" s="1">
        <f t="shared" si="5"/>
        <v>2</v>
      </c>
    </row>
    <row r="16" spans="1:21" ht="32.25" customHeight="1" x14ac:dyDescent="0.2">
      <c r="A16" s="6" t="s">
        <v>19</v>
      </c>
      <c r="B16" s="10" t="s">
        <v>12</v>
      </c>
      <c r="C16" s="3"/>
      <c r="D16" s="3"/>
      <c r="E16" s="3"/>
      <c r="F16" s="3"/>
      <c r="G16" s="3"/>
      <c r="H16" s="3"/>
      <c r="I16" s="3"/>
      <c r="J16" s="3"/>
      <c r="K16" s="3"/>
      <c r="L16" s="3">
        <v>1</v>
      </c>
      <c r="M16" s="3"/>
      <c r="N16" s="3"/>
      <c r="O16" s="1">
        <f t="shared" si="3"/>
        <v>0</v>
      </c>
      <c r="P16" s="1">
        <f t="shared" si="4"/>
        <v>1</v>
      </c>
      <c r="Q16" s="1">
        <f t="shared" si="5"/>
        <v>1</v>
      </c>
    </row>
    <row r="17" spans="1:17" ht="38.25" customHeight="1" x14ac:dyDescent="0.2">
      <c r="A17" s="6" t="s">
        <v>20</v>
      </c>
      <c r="B17" s="7" t="s">
        <v>8</v>
      </c>
      <c r="C17" s="3"/>
      <c r="D17" s="3"/>
      <c r="E17" s="3"/>
      <c r="F17" s="3"/>
      <c r="G17" s="3"/>
      <c r="H17" s="3"/>
      <c r="I17" s="3"/>
      <c r="J17" s="3">
        <v>5</v>
      </c>
      <c r="K17" s="3"/>
      <c r="L17" s="3"/>
      <c r="M17" s="3"/>
      <c r="N17" s="3"/>
      <c r="O17" s="1">
        <f t="shared" si="3"/>
        <v>0</v>
      </c>
      <c r="P17" s="1">
        <f t="shared" si="4"/>
        <v>5</v>
      </c>
      <c r="Q17" s="1">
        <f t="shared" si="5"/>
        <v>5</v>
      </c>
    </row>
    <row r="18" spans="1:17" ht="37.15" customHeight="1" x14ac:dyDescent="0.2">
      <c r="A18" s="6" t="s">
        <v>32</v>
      </c>
      <c r="B18" s="7" t="s">
        <v>31</v>
      </c>
      <c r="C18" s="3">
        <v>2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">
        <f t="shared" si="3"/>
        <v>2</v>
      </c>
      <c r="P18" s="1">
        <f t="shared" si="4"/>
        <v>0</v>
      </c>
      <c r="Q18" s="1">
        <f t="shared" si="5"/>
        <v>2</v>
      </c>
    </row>
    <row r="19" spans="1:17" ht="24.6" customHeight="1" x14ac:dyDescent="0.2">
      <c r="A19" s="11"/>
      <c r="B19" s="11" t="s">
        <v>14</v>
      </c>
      <c r="C19" s="1">
        <f>SUM(C20,C21,C22,C23,C24,C25)</f>
        <v>53</v>
      </c>
      <c r="D19" s="1">
        <f t="shared" ref="D19:L19" si="6">SUM(D20,D21,D22,D23,D24,D25)</f>
        <v>13</v>
      </c>
      <c r="E19" s="1">
        <f t="shared" si="6"/>
        <v>12</v>
      </c>
      <c r="F19" s="1">
        <f t="shared" si="6"/>
        <v>6</v>
      </c>
      <c r="G19" s="1">
        <f t="shared" si="6"/>
        <v>0</v>
      </c>
      <c r="H19" s="1">
        <f t="shared" si="6"/>
        <v>2</v>
      </c>
      <c r="I19" s="1">
        <f t="shared" si="6"/>
        <v>3</v>
      </c>
      <c r="J19" s="1">
        <f t="shared" si="6"/>
        <v>5</v>
      </c>
      <c r="K19" s="1">
        <f t="shared" si="6"/>
        <v>4</v>
      </c>
      <c r="L19" s="1">
        <f t="shared" si="6"/>
        <v>4</v>
      </c>
      <c r="M19" s="1">
        <f>SUM(M20:M25)</f>
        <v>0</v>
      </c>
      <c r="N19" s="1">
        <f>SUM(N20:N25)</f>
        <v>1</v>
      </c>
      <c r="O19" s="1">
        <f>SUM(C19,E19,G19,I19,K19,M19)</f>
        <v>72</v>
      </c>
      <c r="P19" s="1">
        <f>SUM(D19,F19,H19,J19,L19,N19)</f>
        <v>31</v>
      </c>
      <c r="Q19" s="1">
        <f t="shared" si="5"/>
        <v>103</v>
      </c>
    </row>
    <row r="20" spans="1:17" ht="24.6" customHeight="1" x14ac:dyDescent="0.2">
      <c r="A20" s="6" t="s">
        <v>44</v>
      </c>
      <c r="B20" s="12" t="s">
        <v>45</v>
      </c>
      <c r="C20" s="3">
        <v>12</v>
      </c>
      <c r="D20" s="3"/>
      <c r="E20" s="3">
        <v>3</v>
      </c>
      <c r="F20" s="3"/>
      <c r="G20" s="3"/>
      <c r="H20" s="3"/>
      <c r="I20" s="3"/>
      <c r="J20" s="3"/>
      <c r="K20" s="3"/>
      <c r="L20" s="3"/>
      <c r="M20" s="3"/>
      <c r="N20" s="3"/>
      <c r="O20" s="1">
        <f>SUM(C20,E20,G20,I20,K20,M20)</f>
        <v>15</v>
      </c>
      <c r="P20" s="1">
        <f>SUM(D20,F20,H20,J20,L20,N20)</f>
        <v>0</v>
      </c>
      <c r="Q20" s="1">
        <f t="shared" si="5"/>
        <v>15</v>
      </c>
    </row>
    <row r="21" spans="1:17" ht="24.6" customHeight="1" x14ac:dyDescent="0.2">
      <c r="A21" s="6" t="s">
        <v>21</v>
      </c>
      <c r="B21" s="12" t="s">
        <v>2</v>
      </c>
      <c r="C21" s="3">
        <v>3</v>
      </c>
      <c r="D21" s="3">
        <v>1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1">
        <f t="shared" ref="O21:O25" si="7">SUM(C21,E21,G21,I21,K21,M21)</f>
        <v>3</v>
      </c>
      <c r="P21" s="1">
        <f t="shared" ref="P21:P25" si="8">SUM(D21,F21,H21,J21,L21,N21)</f>
        <v>1</v>
      </c>
      <c r="Q21" s="1">
        <f t="shared" si="5"/>
        <v>4</v>
      </c>
    </row>
    <row r="22" spans="1:17" ht="24.6" customHeight="1" x14ac:dyDescent="0.2">
      <c r="A22" s="6" t="s">
        <v>30</v>
      </c>
      <c r="B22" s="12" t="s">
        <v>35</v>
      </c>
      <c r="C22" s="3">
        <v>25</v>
      </c>
      <c r="D22" s="3">
        <v>8</v>
      </c>
      <c r="E22" s="3">
        <v>4</v>
      </c>
      <c r="F22" s="3">
        <v>3</v>
      </c>
      <c r="G22" s="3"/>
      <c r="H22" s="3"/>
      <c r="I22" s="3"/>
      <c r="J22" s="3"/>
      <c r="K22" s="3"/>
      <c r="L22" s="3"/>
      <c r="M22" s="3"/>
      <c r="N22" s="3"/>
      <c r="O22" s="1">
        <f t="shared" si="7"/>
        <v>29</v>
      </c>
      <c r="P22" s="1">
        <f t="shared" si="8"/>
        <v>11</v>
      </c>
      <c r="Q22" s="1">
        <f t="shared" si="5"/>
        <v>40</v>
      </c>
    </row>
    <row r="23" spans="1:17" ht="24.6" customHeight="1" x14ac:dyDescent="0.2">
      <c r="A23" s="6" t="s">
        <v>22</v>
      </c>
      <c r="B23" s="12" t="s">
        <v>3</v>
      </c>
      <c r="C23" s="3">
        <v>5</v>
      </c>
      <c r="D23" s="3">
        <v>1</v>
      </c>
      <c r="E23" s="3">
        <v>3</v>
      </c>
      <c r="F23" s="3">
        <v>1</v>
      </c>
      <c r="G23" s="3"/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/>
      <c r="N23" s="3"/>
      <c r="O23" s="1">
        <f t="shared" si="7"/>
        <v>10</v>
      </c>
      <c r="P23" s="1">
        <f t="shared" si="8"/>
        <v>5</v>
      </c>
      <c r="Q23" s="1">
        <f t="shared" si="5"/>
        <v>15</v>
      </c>
    </row>
    <row r="24" spans="1:17" ht="24.6" customHeight="1" x14ac:dyDescent="0.2">
      <c r="A24" s="6" t="s">
        <v>23</v>
      </c>
      <c r="B24" s="12" t="s">
        <v>5</v>
      </c>
      <c r="C24" s="3">
        <v>3</v>
      </c>
      <c r="D24" s="3">
        <v>1</v>
      </c>
      <c r="E24" s="3">
        <v>1</v>
      </c>
      <c r="F24" s="3">
        <v>1</v>
      </c>
      <c r="G24" s="3"/>
      <c r="H24" s="3">
        <v>1</v>
      </c>
      <c r="I24" s="3">
        <v>1</v>
      </c>
      <c r="J24" s="3">
        <v>2</v>
      </c>
      <c r="K24" s="3">
        <v>1</v>
      </c>
      <c r="L24" s="3">
        <v>1</v>
      </c>
      <c r="M24" s="3"/>
      <c r="N24" s="3">
        <v>1</v>
      </c>
      <c r="O24" s="1">
        <f t="shared" si="7"/>
        <v>6</v>
      </c>
      <c r="P24" s="1">
        <f t="shared" si="8"/>
        <v>7</v>
      </c>
      <c r="Q24" s="1">
        <f t="shared" si="5"/>
        <v>13</v>
      </c>
    </row>
    <row r="25" spans="1:17" ht="24.6" customHeight="1" x14ac:dyDescent="0.2">
      <c r="A25" s="6" t="s">
        <v>24</v>
      </c>
      <c r="B25" s="12" t="s">
        <v>4</v>
      </c>
      <c r="C25" s="3">
        <v>5</v>
      </c>
      <c r="D25" s="3">
        <v>2</v>
      </c>
      <c r="E25" s="3">
        <v>1</v>
      </c>
      <c r="F25" s="3">
        <v>1</v>
      </c>
      <c r="G25" s="3"/>
      <c r="H25" s="3"/>
      <c r="I25" s="3">
        <v>1</v>
      </c>
      <c r="J25" s="3">
        <v>2</v>
      </c>
      <c r="K25" s="3">
        <v>2</v>
      </c>
      <c r="L25" s="3">
        <v>2</v>
      </c>
      <c r="M25" s="3"/>
      <c r="N25" s="3"/>
      <c r="O25" s="1">
        <f t="shared" si="7"/>
        <v>9</v>
      </c>
      <c r="P25" s="1">
        <f t="shared" si="8"/>
        <v>7</v>
      </c>
      <c r="Q25" s="1">
        <f t="shared" si="5"/>
        <v>16</v>
      </c>
    </row>
    <row r="26" spans="1:17" ht="24.6" customHeight="1" x14ac:dyDescent="0.2">
      <c r="A26" s="6"/>
      <c r="B26" s="11" t="s">
        <v>36</v>
      </c>
      <c r="C26" s="1">
        <f>SUM(C27,C28,C29,C30,C31,C32,C33,C39)</f>
        <v>8</v>
      </c>
      <c r="D26" s="1">
        <f>SUM(D27,D28,D29,D30,D31,D32,D33,D39)</f>
        <v>4</v>
      </c>
      <c r="E26" s="3"/>
      <c r="F26" s="3"/>
      <c r="G26" s="3"/>
      <c r="H26" s="3"/>
      <c r="I26" s="3"/>
      <c r="J26" s="3"/>
      <c r="K26" s="3"/>
      <c r="L26" s="3"/>
      <c r="M26" s="1"/>
      <c r="N26" s="1"/>
      <c r="O26" s="1">
        <f>SUM(C26,E26,G26,I26,K26,M26)</f>
        <v>8</v>
      </c>
      <c r="P26" s="1">
        <f>SUM(D26,F26,H26,J26,L26,N26)</f>
        <v>4</v>
      </c>
      <c r="Q26" s="1">
        <f t="shared" si="5"/>
        <v>12</v>
      </c>
    </row>
    <row r="27" spans="1:17" ht="24.6" customHeight="1" x14ac:dyDescent="0.2">
      <c r="A27" s="6" t="s">
        <v>37</v>
      </c>
      <c r="B27" s="12" t="s">
        <v>7</v>
      </c>
      <c r="C27" s="3">
        <v>1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">
        <f>SUM(C27,E27,G27,I27,K27,M27)</f>
        <v>1</v>
      </c>
      <c r="P27" s="1">
        <f>SUM(D27,F27,H27,J27,L27,N27)</f>
        <v>0</v>
      </c>
      <c r="Q27" s="1">
        <f t="shared" si="5"/>
        <v>1</v>
      </c>
    </row>
    <row r="28" spans="1:17" ht="24.6" customHeight="1" x14ac:dyDescent="0.2">
      <c r="A28" s="6" t="s">
        <v>38</v>
      </c>
      <c r="B28" s="12" t="s">
        <v>11</v>
      </c>
      <c r="C28" s="3">
        <v>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">
        <f>SUM(C28,E28,G28,I28,K28,M28)</f>
        <v>1</v>
      </c>
      <c r="P28" s="1">
        <f t="shared" ref="P28:P33" si="9">SUM(D28,F28,H28,J28,L28,N28)</f>
        <v>0</v>
      </c>
      <c r="Q28" s="1">
        <f t="shared" si="5"/>
        <v>1</v>
      </c>
    </row>
    <row r="29" spans="1:17" ht="24.6" customHeight="1" x14ac:dyDescent="0.2">
      <c r="A29" s="6" t="s">
        <v>39</v>
      </c>
      <c r="B29" s="12" t="s">
        <v>10</v>
      </c>
      <c r="C29" s="3">
        <v>1</v>
      </c>
      <c r="D29" s="3">
        <v>1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1">
        <f t="shared" ref="O29:O33" si="10">SUM(C29,E29,G29,I29,K29,M29)</f>
        <v>1</v>
      </c>
      <c r="P29" s="1">
        <f t="shared" si="9"/>
        <v>1</v>
      </c>
      <c r="Q29" s="1">
        <f t="shared" si="5"/>
        <v>2</v>
      </c>
    </row>
    <row r="30" spans="1:17" ht="24.6" customHeight="1" x14ac:dyDescent="0.2">
      <c r="A30" s="6" t="s">
        <v>40</v>
      </c>
      <c r="B30" s="12" t="s">
        <v>9</v>
      </c>
      <c r="C30" s="3">
        <v>1</v>
      </c>
      <c r="D30" s="3">
        <v>1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1">
        <f t="shared" si="10"/>
        <v>1</v>
      </c>
      <c r="P30" s="1">
        <f t="shared" si="9"/>
        <v>1</v>
      </c>
      <c r="Q30" s="1">
        <f t="shared" si="5"/>
        <v>2</v>
      </c>
    </row>
    <row r="31" spans="1:17" ht="35.25" customHeight="1" x14ac:dyDescent="0.2">
      <c r="A31" s="6" t="s">
        <v>41</v>
      </c>
      <c r="B31" s="12" t="s">
        <v>42</v>
      </c>
      <c r="C31" s="3">
        <v>4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">
        <f t="shared" si="10"/>
        <v>4</v>
      </c>
      <c r="P31" s="1">
        <f t="shared" si="9"/>
        <v>0</v>
      </c>
      <c r="Q31" s="1">
        <f t="shared" si="5"/>
        <v>4</v>
      </c>
    </row>
    <row r="32" spans="1:17" ht="24.6" customHeight="1" x14ac:dyDescent="0.2">
      <c r="A32" s="6" t="s">
        <v>43</v>
      </c>
      <c r="B32" s="12" t="s">
        <v>34</v>
      </c>
      <c r="C32" s="3"/>
      <c r="D32" s="3">
        <v>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1">
        <f t="shared" si="10"/>
        <v>0</v>
      </c>
      <c r="P32" s="1">
        <f t="shared" si="9"/>
        <v>1</v>
      </c>
      <c r="Q32" s="1">
        <f>SUM(O32,P32)</f>
        <v>1</v>
      </c>
    </row>
    <row r="33" spans="1:17" ht="24.6" customHeight="1" x14ac:dyDescent="0.2">
      <c r="A33" s="6" t="s">
        <v>54</v>
      </c>
      <c r="B33" s="12" t="s">
        <v>53</v>
      </c>
      <c r="C33" s="3"/>
      <c r="D33" s="3">
        <v>1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1">
        <f t="shared" si="10"/>
        <v>0</v>
      </c>
      <c r="P33" s="1">
        <f t="shared" si="9"/>
        <v>1</v>
      </c>
      <c r="Q33" s="1">
        <f t="shared" si="5"/>
        <v>1</v>
      </c>
    </row>
    <row r="34" spans="1:17" ht="24.6" customHeight="1" x14ac:dyDescent="0.2">
      <c r="A34" s="6"/>
      <c r="B34" s="11" t="s">
        <v>56</v>
      </c>
      <c r="C34" s="3">
        <f>SUM(C35,C36,C37,C38)</f>
        <v>5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">
        <f>SUM(C34)</f>
        <v>5</v>
      </c>
      <c r="P34" s="1">
        <f t="shared" ref="P34:P38" si="11">SUM(D34)</f>
        <v>0</v>
      </c>
      <c r="Q34" s="1">
        <f>SUM(O34,P34)</f>
        <v>5</v>
      </c>
    </row>
    <row r="35" spans="1:17" ht="24.6" customHeight="1" x14ac:dyDescent="0.2">
      <c r="A35" s="6" t="s">
        <v>57</v>
      </c>
      <c r="B35" s="12" t="s">
        <v>63</v>
      </c>
      <c r="C35" s="3">
        <v>1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">
        <f t="shared" ref="O35:O38" si="12">SUM(C35)</f>
        <v>1</v>
      </c>
      <c r="P35" s="1">
        <f t="shared" si="11"/>
        <v>0</v>
      </c>
      <c r="Q35" s="1">
        <f t="shared" ref="Q35:Q38" si="13">SUM(O35,P35)</f>
        <v>1</v>
      </c>
    </row>
    <row r="36" spans="1:17" ht="24.6" customHeight="1" x14ac:dyDescent="0.2">
      <c r="A36" s="6" t="s">
        <v>58</v>
      </c>
      <c r="B36" s="12" t="s">
        <v>61</v>
      </c>
      <c r="C36" s="3">
        <v>1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">
        <f t="shared" si="12"/>
        <v>1</v>
      </c>
      <c r="P36" s="1">
        <f t="shared" si="11"/>
        <v>0</v>
      </c>
      <c r="Q36" s="1">
        <f t="shared" si="13"/>
        <v>1</v>
      </c>
    </row>
    <row r="37" spans="1:17" ht="24.6" customHeight="1" x14ac:dyDescent="0.2">
      <c r="A37" s="6" t="s">
        <v>59</v>
      </c>
      <c r="B37" s="12" t="s">
        <v>62</v>
      </c>
      <c r="C37" s="3">
        <v>1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">
        <f t="shared" si="12"/>
        <v>1</v>
      </c>
      <c r="P37" s="1">
        <f t="shared" si="11"/>
        <v>0</v>
      </c>
      <c r="Q37" s="1">
        <f t="shared" si="13"/>
        <v>1</v>
      </c>
    </row>
    <row r="38" spans="1:17" ht="24.6" customHeight="1" x14ac:dyDescent="0.2">
      <c r="A38" s="6" t="s">
        <v>60</v>
      </c>
      <c r="B38" s="12" t="s">
        <v>34</v>
      </c>
      <c r="C38" s="3">
        <v>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">
        <f t="shared" si="12"/>
        <v>2</v>
      </c>
      <c r="P38" s="1">
        <f t="shared" si="11"/>
        <v>0</v>
      </c>
      <c r="Q38" s="1">
        <f t="shared" si="13"/>
        <v>2</v>
      </c>
    </row>
    <row r="39" spans="1:17" ht="0.75" customHeight="1" x14ac:dyDescent="0.2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20"/>
    </row>
    <row r="42" spans="1:17" ht="18.75" x14ac:dyDescent="0.3">
      <c r="B42" s="13"/>
      <c r="C42" s="14"/>
      <c r="D42" s="14"/>
      <c r="E42" s="14"/>
      <c r="F42" s="14"/>
      <c r="G42" s="14"/>
      <c r="H42" s="14"/>
      <c r="I42" s="14"/>
      <c r="J42" s="14"/>
      <c r="K42" s="14"/>
    </row>
    <row r="43" spans="1:17" ht="18.75" x14ac:dyDescent="0.3">
      <c r="C43" s="14"/>
      <c r="D43" s="14"/>
      <c r="E43" s="14"/>
      <c r="F43" s="14"/>
      <c r="G43" s="14"/>
      <c r="H43" s="14"/>
      <c r="I43" s="14"/>
      <c r="J43" s="14"/>
      <c r="K43" s="14"/>
    </row>
  </sheetData>
  <mergeCells count="16">
    <mergeCell ref="B1:B3"/>
    <mergeCell ref="I1:Q1"/>
    <mergeCell ref="I2:Q2"/>
    <mergeCell ref="A39:Q39"/>
    <mergeCell ref="A9:B9"/>
    <mergeCell ref="A4:Q4"/>
    <mergeCell ref="A6:A8"/>
    <mergeCell ref="B6:B8"/>
    <mergeCell ref="C6:D7"/>
    <mergeCell ref="E6:F7"/>
    <mergeCell ref="I6:J7"/>
    <mergeCell ref="K6:L7"/>
    <mergeCell ref="O6:P7"/>
    <mergeCell ref="Q6:Q8"/>
    <mergeCell ref="G6:H7"/>
    <mergeCell ref="M6:N7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 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Аделя</cp:lastModifiedBy>
  <cp:lastPrinted>2025-03-26T10:09:23Z</cp:lastPrinted>
  <dcterms:created xsi:type="dcterms:W3CDTF">2003-08-27T12:04:30Z</dcterms:created>
  <dcterms:modified xsi:type="dcterms:W3CDTF">2025-03-26T10:09:32Z</dcterms:modified>
</cp:coreProperties>
</file>